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екабрь 201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<sst xmlns="http://schemas.openxmlformats.org/spreadsheetml/2006/main" count="320" uniqueCount="134">
  <si>
    <t xml:space="preserve">Импорт товаров по организациям Министерства архитектуры и строительства Республики Беларусь в январе-декабре 2019 г.</t>
  </si>
  <si>
    <t xml:space="preserve">Код ТН ВЭД </t>
  </si>
  <si>
    <t xml:space="preserve">Наименование товара по коду</t>
  </si>
  <si>
    <t xml:space="preserve">ед. измер.</t>
  </si>
  <si>
    <t xml:space="preserve">Импортер (УНП, наименование, юр. адрес)</t>
  </si>
  <si>
    <t xml:space="preserve">Коммерческое наименование импортируемого товара, краткие технич. характеристики</t>
  </si>
  <si>
    <t xml:space="preserve">Страна-импортер</t>
  </si>
  <si>
    <t xml:space="preserve">Импорт 2019_12</t>
  </si>
  <si>
    <t xml:space="preserve">кол-во</t>
  </si>
  <si>
    <t xml:space="preserve">Инвестиционный импорт (10 позиций), всего</t>
  </si>
  <si>
    <t xml:space="preserve">Всего по коду</t>
  </si>
  <si>
    <t xml:space="preserve">в т. ч. по импортерам:</t>
  </si>
  <si>
    <t xml:space="preserve">ВЕНТИЛЯТОРЫ ЦЕНТРОБЕЖНЫЕ </t>
  </si>
  <si>
    <t xml:space="preserve">шт</t>
  </si>
  <si>
    <t xml:space="preserve">в том числе:</t>
  </si>
  <si>
    <t xml:space="preserve">ОАО "Березастройматериалы", УНП 200034522, 225209 г. Береза, ул. Комсомольская, 25</t>
  </si>
  <si>
    <t xml:space="preserve">части оборудования</t>
  </si>
  <si>
    <t xml:space="preserve">Италия</t>
  </si>
  <si>
    <t xml:space="preserve">ОАО "Трест Белсантехмонтаж № 1", УНП 100039862, 220013, г. Минск, ул. Якуба Коласа, 23, к. 1)</t>
  </si>
  <si>
    <t xml:space="preserve">комплект оборудования</t>
  </si>
  <si>
    <t xml:space="preserve">Россия</t>
  </si>
  <si>
    <t xml:space="preserve">ОАО «Гродненский стеклозавод»</t>
  </si>
  <si>
    <t xml:space="preserve">вакуумный насос</t>
  </si>
  <si>
    <t xml:space="preserve">рециркуляционный вентилятор </t>
  </si>
  <si>
    <t xml:space="preserve">Чехия</t>
  </si>
  <si>
    <t xml:space="preserve">ОАО «Керамин»</t>
  </si>
  <si>
    <t xml:space="preserve">Вентилятор центробежный RB2C в специсполнении</t>
  </si>
  <si>
    <t xml:space="preserve">Испания</t>
  </si>
  <si>
    <t xml:space="preserve">Вентиляторы для технологических линий</t>
  </si>
  <si>
    <t xml:space="preserve">КОНУСНЫЕ ДРОБИЛКИ</t>
  </si>
  <si>
    <t xml:space="preserve">РУПП "Гранит", Брестская область, Лунинецкий р-н, г. Микашевичи</t>
  </si>
  <si>
    <t xml:space="preserve">Конусная дробилка HP500</t>
  </si>
  <si>
    <t xml:space="preserve">Франция</t>
  </si>
  <si>
    <t xml:space="preserve">ЩЕКОВЫЕ  ДРОБИЛКИ НЕСАМОХОДНЫЕ</t>
  </si>
  <si>
    <t xml:space="preserve">Щековая дробилка Nordberg C200 со сложным качанием щеки.</t>
  </si>
  <si>
    <t xml:space="preserve">Финляндия</t>
  </si>
  <si>
    <t xml:space="preserve">ПРОЧИЕ  БУРИЛЬНЫЕ ИЛИ ПРОХОДЧЕСКИЕ МАШИНЫ</t>
  </si>
  <si>
    <t xml:space="preserve">БУРОВОЙ СТАНОК ШАРОШЕЧНЫЙ  СБШ-250 МНА-32 </t>
  </si>
  <si>
    <t xml:space="preserve">ПЕЧИ И КАМЕРЫ, ДЕЙСТВУЮЩИЕ НА ОСНОВЕ ДИЭЛЕКТРИЧЕСКИХ ПОТЕРЬ</t>
  </si>
  <si>
    <t xml:space="preserve">ЭЛЕКТРОПЕЧЬ ДУГОВАЯ СТАЛЕПЛАВИЛЬНАЯ ДСП-6</t>
  </si>
  <si>
    <t xml:space="preserve">ПРОЧИЕ МАШИНЫ ДЛЯ ИЗГОТОВЛЕНИЯ ИЛИ ГОРЯЧЕЙ ОБРАБОТКИ СТЕКЛА ИЛИ ИЗДЕЛИЙ ИЗ СТЕКЛА</t>
  </si>
  <si>
    <t xml:space="preserve">ОАО «Белмедстекло», г. Борисов, ул. Толстикова, 2 «Б»</t>
  </si>
  <si>
    <t xml:space="preserve">автоматы переработки стеклотрубки в ампулы</t>
  </si>
  <si>
    <t xml:space="preserve">ФОРМЫ ДЛЯ ОТЛИВКИ СТЕКЛА</t>
  </si>
  <si>
    <t xml:space="preserve">кг</t>
  </si>
  <si>
    <t xml:space="preserve">ОАО "Гродненский стеклозавод"  УНП 500028711 г.Гродно ул.Суворова,40</t>
  </si>
  <si>
    <t xml:space="preserve">формокомлекты для производства стеклоизделий</t>
  </si>
  <si>
    <t xml:space="preserve">Китай</t>
  </si>
  <si>
    <t xml:space="preserve">Польша</t>
  </si>
  <si>
    <t xml:space="preserve">Бельгия</t>
  </si>
  <si>
    <t xml:space="preserve">КРАНЫ БАШЕННЫЕ</t>
  </si>
  <si>
    <t xml:space="preserve">ОАО «УМ № 79»</t>
  </si>
  <si>
    <t xml:space="preserve">части башенных кранов</t>
  </si>
  <si>
    <t xml:space="preserve">Португалия</t>
  </si>
  <si>
    <t xml:space="preserve">ЭЛЕВАТОРЫ И КОНВЕЙЕРЫ НЕПРЕРЫВНОГО ДЕЙСТВИЯ ДЛЯ ТОВАРОВ ИЛИ МАТЕРИАЛОВ, ПРОЧИЕ</t>
  </si>
  <si>
    <t xml:space="preserve">ОАО «Белорусский цементный завод»</t>
  </si>
  <si>
    <t xml:space="preserve">Германия</t>
  </si>
  <si>
    <t xml:space="preserve">ОАО «Березастройматериалы»</t>
  </si>
  <si>
    <r>
      <rPr>
        <sz val="9"/>
        <color rgb="FF000000"/>
        <rFont val="Times New Roman"/>
        <family val="1"/>
        <charset val="204"/>
      </rPr>
      <t xml:space="preserve">автоматическая линия с инвертером. Представляет собой </t>
    </r>
    <r>
      <rPr>
        <b val="true"/>
        <sz val="9"/>
        <color rgb="FF000000"/>
        <rFont val="Times New Roman"/>
        <family val="1"/>
        <charset val="204"/>
      </rPr>
      <t xml:space="preserve">конвейер непрерывного действия ременного типа</t>
    </r>
  </si>
  <si>
    <t xml:space="preserve">ОАО «Доломит»</t>
  </si>
  <si>
    <t xml:space="preserve">цепной скребковый транспортер AUMUND LOUISE тип KTF 800/2</t>
  </si>
  <si>
    <t xml:space="preserve">ПРИБОРЫ, УСТРОЙСТВА И МАШИНЫ ПРОЧИЕ,ЭЛЕКТРОННЫЕ:ПРОЧИЕ</t>
  </si>
  <si>
    <t xml:space="preserve">ОАО «Гомельстекло»</t>
  </si>
  <si>
    <t xml:space="preserve">установку для тестирования концевых блоков в вакууме. Производитель - компания Soleras </t>
  </si>
  <si>
    <t xml:space="preserve">Промежуточный импорт (10 позиций), всего</t>
  </si>
  <si>
    <t xml:space="preserve"> КАРБОНАТ ДИНАТРИЯ </t>
  </si>
  <si>
    <t xml:space="preserve">сода кальцинированная техническая, марка "А", сорт 1</t>
  </si>
  <si>
    <t xml:space="preserve">ОАО "Гомельстекло"</t>
  </si>
  <si>
    <t xml:space="preserve">Сода кальцинированная марки А</t>
  </si>
  <si>
    <t xml:space="preserve">ОАО «Стеклозавод «Неман»УНП 50052124,231306,  Гродненская обл., Лидский р-н., г.Березовка, ул.Корзюка,8</t>
  </si>
  <si>
    <t xml:space="preserve">Сода кальцинированная, техническая, марки А сорт 1, ГОСТ5100-85</t>
  </si>
  <si>
    <t xml:space="preserve">Сода кальцинированная, техническая, марки Б</t>
  </si>
  <si>
    <t xml:space="preserve">Литва</t>
  </si>
  <si>
    <t xml:space="preserve">ШЛАК ГРАНУЛИРОВАННЫЙ</t>
  </si>
  <si>
    <t xml:space="preserve">шлаки</t>
  </si>
  <si>
    <t xml:space="preserve">Украина</t>
  </si>
  <si>
    <t xml:space="preserve">ОАО «Красносельскстройматериалы»</t>
  </si>
  <si>
    <t xml:space="preserve">ОАО «Кричевцементношифер»</t>
  </si>
  <si>
    <t xml:space="preserve">ПОЛЕВОЙ ШПАТ </t>
  </si>
  <si>
    <t xml:space="preserve">Полевой шпат (РФ), 
Полевой шпат (РФ) 0,30-21</t>
  </si>
  <si>
    <t xml:space="preserve">Полевой шпат</t>
  </si>
  <si>
    <t xml:space="preserve">Полевой шпат, 
производитель
АО "Вишневогорский горно-обогатительный комбинат", Челябинская обл., РФ </t>
  </si>
  <si>
    <t xml:space="preserve">полевой шпат ПШС 0,30-21, производитель
АО "Вишневогорский горно-обогатительный комбинат", Челябинская обл., РФ </t>
  </si>
  <si>
    <t xml:space="preserve">ОАО "Керамин", УНП 100297103, г.Минск, ул. Серова, 23</t>
  </si>
  <si>
    <t xml:space="preserve">Пегматит</t>
  </si>
  <si>
    <t xml:space="preserve">Полевошпатовое сырье ПШС-1</t>
  </si>
  <si>
    <t xml:space="preserve">Шпат полевой FFF K8 500|2|</t>
  </si>
  <si>
    <t xml:space="preserve">ОАО "Стеклозавод "Неман"</t>
  </si>
  <si>
    <t xml:space="preserve">Полевой шпат (РФ) 0,30-21</t>
  </si>
  <si>
    <t xml:space="preserve">КИРПИЧИ ОГНЕУПОРНЫЕ</t>
  </si>
  <si>
    <t xml:space="preserve">огнеупоры</t>
  </si>
  <si>
    <t xml:space="preserve">ГЛИНА ОГНЕУПОРНАЯ</t>
  </si>
  <si>
    <t xml:space="preserve">глина</t>
  </si>
  <si>
    <t xml:space="preserve">РУДЫ И КОНЦЕНТРАТЫ ЦИРКОНИЕВЫЕ </t>
  </si>
  <si>
    <t xml:space="preserve">Силикат циркония</t>
  </si>
  <si>
    <t xml:space="preserve">Концентрат циркониевый</t>
  </si>
  <si>
    <t xml:space="preserve">Каолин</t>
  </si>
  <si>
    <t xml:space="preserve">ОАО "Керамин", УНП 100297103, г.Минск, ул. Серова, 22</t>
  </si>
  <si>
    <t xml:space="preserve">ОАО "Красносельскстройматериалы"</t>
  </si>
  <si>
    <t xml:space="preserve">Каолин марки КО-Ц  ТУ У 322-7-00190503-127-97</t>
  </si>
  <si>
    <t xml:space="preserve">ГИПС; АНГИДРИТ </t>
  </si>
  <si>
    <t xml:space="preserve">Государственное предприятие "Управляющая компания холдинга БЦК"</t>
  </si>
  <si>
    <t xml:space="preserve">гипсовый камень</t>
  </si>
  <si>
    <t xml:space="preserve">Гипсовые вяжущие высокопрочные</t>
  </si>
  <si>
    <t xml:space="preserve">Молдова</t>
  </si>
  <si>
    <t xml:space="preserve">ИЗВЕСТНЯК, ДОЛОМИТ</t>
  </si>
  <si>
    <t xml:space="preserve">ОАО "Гомельстекло", УНП 400051823, 246030 РБ,г.Гомель ,М.Ломоносова,25</t>
  </si>
  <si>
    <t xml:space="preserve">Доломит молотый, 
производитель
Закрытое акционерное общество "Завод Ковровский доломит молотый" (ЗАО "Завод КДМ"), Владимирская обл., РФ.
Известняк молотый, производитель
Общество с ограниченной ответственностью "Добрятинский комбинат минеральных порошков" , Владимирская обл., РФ</t>
  </si>
  <si>
    <t xml:space="preserve">известняк</t>
  </si>
  <si>
    <t xml:space="preserve">МЕШКИ И ПАКЕТЫ ПРОЧИЕ, ВКЛЮЧАЯ КУЛИ</t>
  </si>
  <si>
    <t xml:space="preserve">ГП "Управляющая компания холдинга БЦК"</t>
  </si>
  <si>
    <t xml:space="preserve">мешки, кули</t>
  </si>
  <si>
    <t xml:space="preserve">Потребительский импорт, непродовольственные товары (5 позиций), всего</t>
  </si>
  <si>
    <t xml:space="preserve">ИЗДЕЛИЯ ПРОЧИЕ ИЗ ПЛАСТМАСС И ИЗДЕЛИЯ ИЗ ПРОЧИХ МАТЕРИАЛОВ ТОВАРНЫХ ПОЗИЦИЙ 3901 - 3914:ПРОЧИЕ</t>
  </si>
  <si>
    <t xml:space="preserve">Запчасти к оборудованию</t>
  </si>
  <si>
    <t xml:space="preserve">США</t>
  </si>
  <si>
    <t xml:space="preserve">Запчастиъ
фирма "Buhler 
Aizenau GmbH"</t>
  </si>
  <si>
    <t xml:space="preserve">ОАО "Керамин", УНП 100297103, г.Минск, ул. Серова, 25</t>
  </si>
  <si>
    <t xml:space="preserve">Запасные части к оборудованию</t>
  </si>
  <si>
    <t xml:space="preserve">Кольцевое уплотнение 1063518815; Кольцевое уплотнение 1063518725 - являются запасными частями  дробилок Nordberg НР500 и Nordberg С200  производства Metso Minerals (Финляндия)</t>
  </si>
  <si>
    <t xml:space="preserve">Сито поперечно натянутое тип Trellex TCO PU</t>
  </si>
  <si>
    <t xml:space="preserve">ОАО «Белэлектромонтаж»</t>
  </si>
  <si>
    <t xml:space="preserve">Полипропиленовые прокладки</t>
  </si>
  <si>
    <t xml:space="preserve">Эстония</t>
  </si>
  <si>
    <t xml:space="preserve"> ПРОЧИЕ ВАННЫ, ДУШИ, РАКОВИНЫ, БИДЕ, УНИТАЗЫ, СИДЕНЬЯ И КРЫШКИ ДЛЯ НИХ,БАЧКИ СЛИВНЫЕ И АНАЛОГИЧНЫЕ САНИТАРНО-ТЕХНИЧЕСКИЕ ИЗДЕЛИЯ, ИЗ ПЛАСТМАСС </t>
  </si>
  <si>
    <t xml:space="preserve">Комплектация для сантехнических изделий в ассортименте</t>
  </si>
  <si>
    <t xml:space="preserve">Сиденья и крышки для унитазов из пластмасс</t>
  </si>
  <si>
    <t xml:space="preserve">Сиденья пластмассовые для детского унитаза</t>
  </si>
  <si>
    <t xml:space="preserve">ИЗДЕЛИЯ  НАДУВНЫЕ ПРОЧИЕ ИЗ ВУЛКАНИЗИРОВАННОЙ РЕЗИНЫ</t>
  </si>
  <si>
    <t xml:space="preserve">Мешок гидроаккумулятора с клапанами</t>
  </si>
  <si>
    <t xml:space="preserve">Пневмозахват</t>
  </si>
  <si>
    <t xml:space="preserve">ПР.МЕТЛЫ, ЩЕТКИ</t>
  </si>
  <si>
    <t xml:space="preserve">Щетка дисковая ф 420 мм, Щетка-вал L 330 мм</t>
  </si>
  <si>
    <t xml:space="preserve">Щетка-квач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</si>
</sst>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#,##0.0"/>
    <numFmt numFmtId="168" formatCode="#,##0.00"/>
  </numFmts>
  <fonts count="1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204"/>
    </font>
    <font>
      <sz val="9"/>
      <name val="Times New Roman"/>
      <family val="1"/>
      <charset val="1"/>
    </font>
    <font>
      <b val="true"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  <cellStyle name="Обычный_Лист7" xfId="21"/>
  </cellStyles>
  <dxfs count="4">
    <dxf>
      <font>
        <name val="Arial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Arial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Arial"/>
        <charset val="204"/>
        <family val="2"/>
        <color rgb="FF800080"/>
        <sz val="11"/>
      </font>
      <fill>
        <patternFill>
          <bgColor rgb="FFFF99CC"/>
        </patternFill>
      </fill>
    </dxf>
    <dxf>
      <font>
        <name val="Arial"/>
        <charset val="204"/>
        <family val="2"/>
        <color rgb="FF800080"/>
        <sz val="11"/>
      </font>
      <fill>
        <patternFill>
          <bgColor rgb="FFFF99CC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MJ13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4" topLeftCell="A5" activePane="bottomLeft" state="frozen"/>
      <selection pane="topLeft" activeCell="A1" activeCellId="0" sqref="A1"/>
      <selection pane="bottomLeft" activeCell="I10" activeCellId="0" sqref="I10"/>
    </sheetView>
  </sheetViews>
  <sheetFormatPr defaultRowHeight="12.8" zeroHeight="false" outlineLevelRow="0" outlineLevelCol="0"/>
  <cols>
    <col collapsed="false" customWidth="true" hidden="false" outlineLevel="0" max="1" min="1" style="1" width="15.29"/>
    <col collapsed="false" customWidth="true" hidden="false" outlineLevel="0" max="2" min="2" style="1" width="27.31"/>
    <col collapsed="false" customWidth="true" hidden="false" outlineLevel="0" max="3" min="3" style="1" width="9.13"/>
    <col collapsed="false" customWidth="true" hidden="false" outlineLevel="0" max="4" min="4" style="1" width="34.13"/>
    <col collapsed="false" customWidth="true" hidden="false" outlineLevel="0" max="5" min="5" style="1" width="23.15"/>
    <col collapsed="false" customWidth="true" hidden="false" outlineLevel="0" max="6" min="6" style="1" width="13.86"/>
    <col collapsed="false" customWidth="true" hidden="false" outlineLevel="0" max="7" min="7" style="1" width="14.57"/>
    <col collapsed="false" customWidth="true" hidden="false" outlineLevel="0" max="1011" min="8" style="1" width="9.13"/>
    <col collapsed="false" customWidth="false" hidden="false" outlineLevel="0" max="1025" min="1012" style="0" width="11.52"/>
  </cols>
  <sheetData>
    <row r="2" customFormat="false" ht="17.35" hidden="false" customHeight="false" outlineLevel="0" collapsed="false">
      <c r="A2" s="2" t="s">
        <v>0</v>
      </c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</row>
    <row r="4" customFormat="false" ht="74.25" hidden="false" customHeight="true" outlineLevel="0" collapsed="false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customFormat="false" ht="25.5" hidden="false" customHeight="true" outlineLevel="0" collapsed="false">
      <c r="A5" s="4"/>
      <c r="B5" s="4"/>
      <c r="C5" s="4"/>
      <c r="D5" s="4"/>
      <c r="E5" s="4"/>
      <c r="F5" s="4"/>
      <c r="G5" s="4" t="s">
        <v>8</v>
      </c>
    </row>
    <row r="6" s="8" customFormat="true" ht="12.75" hidden="false" customHeight="true" outlineLevel="0" collapsed="false">
      <c r="A6" s="5" t="s">
        <v>9</v>
      </c>
      <c r="B6" s="5"/>
      <c r="C6" s="6"/>
      <c r="D6" s="6"/>
      <c r="E6" s="6"/>
      <c r="F6" s="6"/>
      <c r="G6" s="7" t="n">
        <f aca="false">G9+G16+G19+G21+G23+G27+G34+G37+G43+G25</f>
        <v>51962</v>
      </c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4" t="s">
        <v>10</v>
      </c>
      <c r="B7" s="4"/>
      <c r="C7" s="4"/>
      <c r="D7" s="4"/>
      <c r="E7" s="4"/>
      <c r="F7" s="4"/>
      <c r="G7" s="4"/>
    </row>
    <row r="8" customFormat="false" ht="22.35" hidden="false" customHeight="false" outlineLevel="0" collapsed="false">
      <c r="A8" s="4" t="s">
        <v>11</v>
      </c>
      <c r="B8" s="4"/>
      <c r="C8" s="4"/>
      <c r="D8" s="4"/>
      <c r="E8" s="4"/>
      <c r="F8" s="4"/>
      <c r="G8" s="4"/>
    </row>
    <row r="9" s="8" customFormat="true" ht="22.35" hidden="false" customHeight="false" outlineLevel="0" collapsed="false">
      <c r="A9" s="9" t="n">
        <v>8414594000</v>
      </c>
      <c r="B9" s="9" t="s">
        <v>12</v>
      </c>
      <c r="C9" s="9" t="s">
        <v>13</v>
      </c>
      <c r="D9" s="9"/>
      <c r="E9" s="9"/>
      <c r="F9" s="9"/>
      <c r="G9" s="9" t="n">
        <f aca="false">G10+G11+G12+G13+G14+G15</f>
        <v>43</v>
      </c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32.8" hidden="false" customHeight="false" outlineLevel="0" collapsed="false">
      <c r="A10" s="10" t="s">
        <v>14</v>
      </c>
      <c r="B10" s="4"/>
      <c r="C10" s="4"/>
      <c r="D10" s="10" t="s">
        <v>15</v>
      </c>
      <c r="E10" s="4" t="s">
        <v>16</v>
      </c>
      <c r="F10" s="4" t="s">
        <v>17</v>
      </c>
      <c r="G10" s="4" t="n">
        <v>7</v>
      </c>
    </row>
    <row r="11" customFormat="false" ht="32.8" hidden="false" customHeight="false" outlineLevel="0" collapsed="false">
      <c r="A11" s="4"/>
      <c r="B11" s="4"/>
      <c r="C11" s="4"/>
      <c r="D11" s="11" t="s">
        <v>18</v>
      </c>
      <c r="E11" s="4" t="s">
        <v>19</v>
      </c>
      <c r="F11" s="4" t="s">
        <v>20</v>
      </c>
      <c r="G11" s="4" t="n">
        <v>16</v>
      </c>
    </row>
    <row r="12" customFormat="false" ht="45.9" hidden="false" customHeight="true" outlineLevel="0" collapsed="false">
      <c r="A12" s="4"/>
      <c r="B12" s="4"/>
      <c r="C12" s="4"/>
      <c r="D12" s="10" t="s">
        <v>21</v>
      </c>
      <c r="E12" s="4" t="s">
        <v>22</v>
      </c>
      <c r="F12" s="4" t="s">
        <v>17</v>
      </c>
      <c r="G12" s="4" t="n">
        <v>2</v>
      </c>
    </row>
    <row r="13" customFormat="false" ht="12.8" hidden="false" customHeight="false" outlineLevel="0" collapsed="false">
      <c r="A13" s="4"/>
      <c r="B13" s="4"/>
      <c r="C13" s="4"/>
      <c r="D13" s="10"/>
      <c r="E13" s="4" t="s">
        <v>23</v>
      </c>
      <c r="F13" s="4" t="s">
        <v>24</v>
      </c>
      <c r="G13" s="4" t="n">
        <v>2</v>
      </c>
    </row>
    <row r="14" customFormat="false" ht="25.25" hidden="false" customHeight="true" outlineLevel="0" collapsed="false">
      <c r="A14" s="4"/>
      <c r="B14" s="4"/>
      <c r="C14" s="4"/>
      <c r="D14" s="10" t="s">
        <v>25</v>
      </c>
      <c r="E14" s="12" t="s">
        <v>26</v>
      </c>
      <c r="F14" s="4" t="s">
        <v>27</v>
      </c>
      <c r="G14" s="4" t="n">
        <v>6</v>
      </c>
    </row>
    <row r="15" customFormat="false" ht="32.1" hidden="false" customHeight="true" outlineLevel="0" collapsed="false">
      <c r="A15" s="4"/>
      <c r="B15" s="4"/>
      <c r="C15" s="4"/>
      <c r="D15" s="10"/>
      <c r="E15" s="4" t="s">
        <v>28</v>
      </c>
      <c r="F15" s="4" t="s">
        <v>17</v>
      </c>
      <c r="G15" s="4" t="n">
        <v>10</v>
      </c>
    </row>
    <row r="16" s="8" customFormat="true" ht="12.8" hidden="false" customHeight="false" outlineLevel="0" collapsed="false">
      <c r="A16" s="13" t="n">
        <v>8474200001</v>
      </c>
      <c r="B16" s="13" t="s">
        <v>29</v>
      </c>
      <c r="C16" s="14" t="s">
        <v>13</v>
      </c>
      <c r="D16" s="15"/>
      <c r="E16" s="16"/>
      <c r="F16" s="9"/>
      <c r="G16" s="17" t="n">
        <f aca="false">SUM(G17:G17)</f>
        <v>2</v>
      </c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false" customHeight="true" outlineLevel="0" collapsed="false">
      <c r="A17" s="4" t="s">
        <v>14</v>
      </c>
      <c r="B17" s="10"/>
      <c r="C17" s="10"/>
      <c r="D17" s="10" t="s">
        <v>30</v>
      </c>
      <c r="E17" s="4" t="s">
        <v>31</v>
      </c>
      <c r="F17" s="4" t="s">
        <v>32</v>
      </c>
      <c r="G17" s="18" t="n">
        <v>2</v>
      </c>
    </row>
    <row r="18" customFormat="false" ht="17.55" hidden="false" customHeight="true" outlineLevel="0" collapsed="false">
      <c r="A18" s="4"/>
      <c r="B18" s="10"/>
      <c r="C18" s="10"/>
      <c r="D18" s="10"/>
      <c r="E18" s="4"/>
      <c r="F18" s="4" t="s">
        <v>20</v>
      </c>
      <c r="G18" s="18" t="n">
        <v>0</v>
      </c>
    </row>
    <row r="19" s="8" customFormat="true" ht="30.75" hidden="false" customHeight="true" outlineLevel="0" collapsed="false">
      <c r="A19" s="9" t="n">
        <v>8474200003</v>
      </c>
      <c r="B19" s="19" t="s">
        <v>33</v>
      </c>
      <c r="C19" s="14" t="s">
        <v>13</v>
      </c>
      <c r="D19" s="16"/>
      <c r="E19" s="16"/>
      <c r="F19" s="9"/>
      <c r="G19" s="17" t="n">
        <v>2</v>
      </c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36.35" hidden="false" customHeight="true" outlineLevel="0" collapsed="false">
      <c r="A20" s="20" t="s">
        <v>14</v>
      </c>
      <c r="B20" s="10"/>
      <c r="C20" s="10"/>
      <c r="D20" s="10" t="s">
        <v>30</v>
      </c>
      <c r="E20" s="21" t="s">
        <v>34</v>
      </c>
      <c r="F20" s="4" t="s">
        <v>35</v>
      </c>
      <c r="G20" s="18" t="n">
        <v>2</v>
      </c>
    </row>
    <row r="21" s="8" customFormat="true" ht="22.35" hidden="false" customHeight="false" outlineLevel="0" collapsed="false">
      <c r="A21" s="22" t="n">
        <v>8430410008</v>
      </c>
      <c r="B21" s="19" t="s">
        <v>36</v>
      </c>
      <c r="C21" s="14" t="s">
        <v>13</v>
      </c>
      <c r="D21" s="16"/>
      <c r="E21" s="16"/>
      <c r="F21" s="9"/>
      <c r="G21" s="17" t="n">
        <v>1</v>
      </c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4.4" hidden="false" customHeight="true" outlineLevel="0" collapsed="false">
      <c r="A22" s="4" t="s">
        <v>14</v>
      </c>
      <c r="B22" s="10"/>
      <c r="C22" s="10"/>
      <c r="D22" s="10" t="s">
        <v>30</v>
      </c>
      <c r="E22" s="23" t="s">
        <v>37</v>
      </c>
      <c r="F22" s="4" t="s">
        <v>20</v>
      </c>
      <c r="G22" s="18" t="n">
        <v>1</v>
      </c>
    </row>
    <row r="23" s="8" customFormat="true" ht="35.4" hidden="false" customHeight="true" outlineLevel="0" collapsed="false">
      <c r="A23" s="9" t="n">
        <v>8514208000</v>
      </c>
      <c r="B23" s="9" t="s">
        <v>38</v>
      </c>
      <c r="C23" s="14" t="s">
        <v>13</v>
      </c>
      <c r="D23" s="16"/>
      <c r="E23" s="16"/>
      <c r="F23" s="16"/>
      <c r="G23" s="24" t="n">
        <f aca="false">SUM(G24:G24)</f>
        <v>1</v>
      </c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9.85" hidden="false" customHeight="true" outlineLevel="0" collapsed="false">
      <c r="A24" s="4" t="s">
        <v>14</v>
      </c>
      <c r="B24" s="10"/>
      <c r="C24" s="10"/>
      <c r="D24" s="10" t="s">
        <v>30</v>
      </c>
      <c r="E24" s="4" t="s">
        <v>39</v>
      </c>
      <c r="F24" s="4" t="s">
        <v>20</v>
      </c>
      <c r="G24" s="18" t="n">
        <v>1</v>
      </c>
    </row>
    <row r="25" s="8" customFormat="true" ht="53.55" hidden="false" customHeight="true" outlineLevel="0" collapsed="false">
      <c r="A25" s="9" t="n">
        <v>8475290000</v>
      </c>
      <c r="B25" s="9" t="s">
        <v>40</v>
      </c>
      <c r="C25" s="14" t="s">
        <v>13</v>
      </c>
      <c r="D25" s="16"/>
      <c r="E25" s="16"/>
      <c r="F25" s="16"/>
      <c r="G25" s="24" t="n">
        <f aca="false">SUM(G26:G26)</f>
        <v>9</v>
      </c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3.7" hidden="false" customHeight="true" outlineLevel="0" collapsed="false">
      <c r="A26" s="4" t="s">
        <v>14</v>
      </c>
      <c r="B26" s="10"/>
      <c r="C26" s="10"/>
      <c r="D26" s="10" t="s">
        <v>41</v>
      </c>
      <c r="E26" s="4" t="s">
        <v>42</v>
      </c>
      <c r="F26" s="4" t="s">
        <v>17</v>
      </c>
      <c r="G26" s="18" t="n">
        <v>9</v>
      </c>
    </row>
    <row r="27" s="8" customFormat="true" ht="22.35" hidden="false" customHeight="false" outlineLevel="0" collapsed="false">
      <c r="A27" s="9" t="n">
        <v>8480500000</v>
      </c>
      <c r="B27" s="9" t="s">
        <v>43</v>
      </c>
      <c r="C27" s="14" t="s">
        <v>44</v>
      </c>
      <c r="D27" s="16"/>
      <c r="E27" s="16"/>
      <c r="F27" s="16"/>
      <c r="G27" s="24" t="n">
        <f aca="false">G28+G29+G30+G31+G32+G33</f>
        <v>51782</v>
      </c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.8" hidden="false" customHeight="true" outlineLevel="0" collapsed="false">
      <c r="A28" s="4" t="s">
        <v>14</v>
      </c>
      <c r="B28" s="10"/>
      <c r="C28" s="10"/>
      <c r="D28" s="10" t="s">
        <v>45</v>
      </c>
      <c r="E28" s="4" t="s">
        <v>46</v>
      </c>
      <c r="F28" s="4" t="s">
        <v>17</v>
      </c>
      <c r="G28" s="18" t="n">
        <v>2135</v>
      </c>
    </row>
    <row r="29" s="8" customFormat="true" ht="12.8" hidden="false" customHeight="false" outlineLevel="0" collapsed="false">
      <c r="A29" s="4"/>
      <c r="B29" s="10"/>
      <c r="C29" s="10"/>
      <c r="D29" s="10"/>
      <c r="E29" s="10"/>
      <c r="F29" s="4" t="s">
        <v>20</v>
      </c>
      <c r="G29" s="18" t="n">
        <v>34328</v>
      </c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2.8" hidden="false" customHeight="false" outlineLevel="0" collapsed="false">
      <c r="A30" s="4"/>
      <c r="B30" s="10"/>
      <c r="C30" s="10"/>
      <c r="D30" s="10"/>
      <c r="E30" s="10"/>
      <c r="F30" s="4" t="s">
        <v>47</v>
      </c>
      <c r="G30" s="18" t="n">
        <v>7674</v>
      </c>
    </row>
    <row r="31" s="8" customFormat="true" ht="12.8" hidden="false" customHeight="false" outlineLevel="0" collapsed="false">
      <c r="A31" s="4"/>
      <c r="B31" s="10"/>
      <c r="C31" s="10"/>
      <c r="D31" s="10"/>
      <c r="E31" s="10"/>
      <c r="F31" s="4" t="s">
        <v>48</v>
      </c>
      <c r="G31" s="18" t="n">
        <v>5178</v>
      </c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8" hidden="false" customHeight="false" outlineLevel="0" collapsed="false">
      <c r="A32" s="4"/>
      <c r="B32" s="10"/>
      <c r="C32" s="10"/>
      <c r="D32" s="10"/>
      <c r="E32" s="10"/>
      <c r="F32" s="4" t="s">
        <v>24</v>
      </c>
      <c r="G32" s="18" t="n">
        <v>734</v>
      </c>
    </row>
    <row r="33" customFormat="false" ht="12.8" hidden="false" customHeight="false" outlineLevel="0" collapsed="false">
      <c r="A33" s="4"/>
      <c r="B33" s="10"/>
      <c r="C33" s="10"/>
      <c r="D33" s="10"/>
      <c r="E33" s="10"/>
      <c r="F33" s="4" t="s">
        <v>49</v>
      </c>
      <c r="G33" s="18" t="n">
        <v>1733</v>
      </c>
    </row>
    <row r="34" s="8" customFormat="true" ht="12.8" hidden="false" customHeight="false" outlineLevel="0" collapsed="false">
      <c r="A34" s="9" t="n">
        <v>8426200000</v>
      </c>
      <c r="B34" s="9" t="s">
        <v>50</v>
      </c>
      <c r="C34" s="14" t="s">
        <v>13</v>
      </c>
      <c r="D34" s="16"/>
      <c r="E34" s="16"/>
      <c r="F34" s="16"/>
      <c r="G34" s="24" t="n">
        <f aca="false">SUM(G35:G36)</f>
        <v>75</v>
      </c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8" hidden="false" customHeight="true" outlineLevel="0" collapsed="false">
      <c r="A35" s="4" t="s">
        <v>14</v>
      </c>
      <c r="B35" s="10"/>
      <c r="C35" s="10"/>
      <c r="D35" s="10" t="s">
        <v>51</v>
      </c>
      <c r="E35" s="10" t="s">
        <v>52</v>
      </c>
      <c r="F35" s="4" t="s">
        <v>20</v>
      </c>
      <c r="G35" s="18" t="n">
        <v>73</v>
      </c>
    </row>
    <row r="36" customFormat="false" ht="14" hidden="false" customHeight="true" outlineLevel="0" collapsed="false">
      <c r="A36" s="4"/>
      <c r="B36" s="10"/>
      <c r="C36" s="10"/>
      <c r="D36" s="10"/>
      <c r="E36" s="10"/>
      <c r="F36" s="4" t="s">
        <v>53</v>
      </c>
      <c r="G36" s="18" t="n">
        <v>2</v>
      </c>
    </row>
    <row r="37" s="8" customFormat="true" ht="48.25" hidden="false" customHeight="true" outlineLevel="0" collapsed="false">
      <c r="A37" s="9" t="n">
        <v>8428399009</v>
      </c>
      <c r="B37" s="9" t="s">
        <v>54</v>
      </c>
      <c r="C37" s="14" t="s">
        <v>13</v>
      </c>
      <c r="D37" s="16"/>
      <c r="E37" s="16"/>
      <c r="F37" s="16"/>
      <c r="G37" s="24" t="n">
        <f aca="false">SUM(G38:G42)</f>
        <v>38</v>
      </c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2.8" hidden="false" customHeight="true" outlineLevel="0" collapsed="false">
      <c r="A38" s="4" t="s">
        <v>14</v>
      </c>
      <c r="B38" s="10"/>
      <c r="C38" s="10"/>
      <c r="D38" s="10" t="s">
        <v>55</v>
      </c>
      <c r="E38" s="4"/>
      <c r="F38" s="4" t="s">
        <v>20</v>
      </c>
      <c r="G38" s="18" t="n">
        <v>1</v>
      </c>
    </row>
    <row r="39" customFormat="false" ht="21.9" hidden="false" customHeight="true" outlineLevel="0" collapsed="false">
      <c r="A39" s="4"/>
      <c r="B39" s="10"/>
      <c r="C39" s="10"/>
      <c r="D39" s="10"/>
      <c r="E39" s="4"/>
      <c r="F39" s="4" t="s">
        <v>56</v>
      </c>
      <c r="G39" s="18" t="n">
        <v>24</v>
      </c>
    </row>
    <row r="40" customFormat="false" ht="43.85" hidden="false" customHeight="true" outlineLevel="0" collapsed="false">
      <c r="A40" s="4"/>
      <c r="B40" s="10"/>
      <c r="C40" s="10"/>
      <c r="D40" s="10" t="s">
        <v>57</v>
      </c>
      <c r="E40" s="25" t="s">
        <v>58</v>
      </c>
      <c r="F40" s="4" t="s">
        <v>17</v>
      </c>
      <c r="G40" s="18" t="n">
        <v>3</v>
      </c>
    </row>
    <row r="41" customFormat="false" ht="29.85" hidden="false" customHeight="true" outlineLevel="0" collapsed="false">
      <c r="A41" s="4"/>
      <c r="B41" s="10"/>
      <c r="C41" s="10"/>
      <c r="D41" s="26" t="s">
        <v>45</v>
      </c>
      <c r="E41" s="4"/>
      <c r="F41" s="4" t="s">
        <v>20</v>
      </c>
      <c r="G41" s="18" t="n">
        <v>9</v>
      </c>
    </row>
    <row r="42" customFormat="false" ht="38.6" hidden="false" customHeight="true" outlineLevel="0" collapsed="false">
      <c r="A42" s="4"/>
      <c r="B42" s="10"/>
      <c r="C42" s="10"/>
      <c r="D42" s="10" t="s">
        <v>59</v>
      </c>
      <c r="E42" s="4" t="s">
        <v>60</v>
      </c>
      <c r="F42" s="4" t="s">
        <v>56</v>
      </c>
      <c r="G42" s="18" t="n">
        <v>1</v>
      </c>
    </row>
    <row r="43" customFormat="false" ht="51.75" hidden="false" customHeight="true" outlineLevel="0" collapsed="false">
      <c r="A43" s="9" t="n">
        <v>9031803800</v>
      </c>
      <c r="B43" s="9" t="s">
        <v>61</v>
      </c>
      <c r="C43" s="9" t="s">
        <v>13</v>
      </c>
      <c r="D43" s="10"/>
      <c r="E43" s="4"/>
      <c r="F43" s="4"/>
      <c r="G43" s="14" t="n">
        <f aca="false">G44+G45+G46+G47</f>
        <v>9</v>
      </c>
    </row>
    <row r="44" customFormat="false" ht="38.6" hidden="false" customHeight="true" outlineLevel="0" collapsed="false">
      <c r="A44" s="4"/>
      <c r="B44" s="10"/>
      <c r="C44" s="10"/>
      <c r="D44" s="10" t="s">
        <v>62</v>
      </c>
      <c r="E44" s="27" t="s">
        <v>63</v>
      </c>
      <c r="F44" s="4" t="s">
        <v>49</v>
      </c>
      <c r="G44" s="18" t="n">
        <v>1</v>
      </c>
    </row>
    <row r="45" customFormat="false" ht="12.8" hidden="false" customHeight="false" outlineLevel="0" collapsed="false">
      <c r="A45" s="4"/>
      <c r="B45" s="10"/>
      <c r="C45" s="10"/>
      <c r="D45" s="10"/>
      <c r="E45" s="4"/>
      <c r="F45" s="4" t="s">
        <v>20</v>
      </c>
      <c r="G45" s="18" t="n">
        <v>0</v>
      </c>
    </row>
    <row r="46" customFormat="false" ht="29.85" hidden="false" customHeight="true" outlineLevel="0" collapsed="false">
      <c r="A46" s="4"/>
      <c r="B46" s="10"/>
      <c r="C46" s="10"/>
      <c r="D46" s="26" t="s">
        <v>45</v>
      </c>
      <c r="E46" s="4"/>
      <c r="F46" s="4" t="s">
        <v>20</v>
      </c>
      <c r="G46" s="18" t="n">
        <v>2</v>
      </c>
    </row>
    <row r="47" customFormat="false" ht="29.85" hidden="false" customHeight="true" outlineLevel="0" collapsed="false">
      <c r="A47" s="4"/>
      <c r="B47" s="10"/>
      <c r="C47" s="10"/>
      <c r="D47" s="26"/>
      <c r="E47" s="4"/>
      <c r="F47" s="4" t="s">
        <v>32</v>
      </c>
      <c r="G47" s="18" t="n">
        <v>6</v>
      </c>
    </row>
    <row r="48" s="8" customFormat="true" ht="35.85" hidden="false" customHeight="true" outlineLevel="0" collapsed="false">
      <c r="A48" s="15" t="s">
        <v>64</v>
      </c>
      <c r="B48" s="28"/>
      <c r="C48" s="28"/>
      <c r="D48" s="16"/>
      <c r="E48" s="28"/>
      <c r="F48" s="28"/>
      <c r="G48" s="17" t="n">
        <f aca="false">G51+G56+G61+G70+G75+G78+G81+G88+G97+G100</f>
        <v>904041031</v>
      </c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2.8" hidden="false" customHeight="false" outlineLevel="0" collapsed="false">
      <c r="A49" s="4" t="s">
        <v>10</v>
      </c>
      <c r="B49" s="29"/>
      <c r="C49" s="29"/>
      <c r="D49" s="29"/>
      <c r="E49" s="29"/>
      <c r="F49" s="29"/>
      <c r="G49" s="30"/>
    </row>
    <row r="50" customFormat="false" ht="22.35" hidden="false" customHeight="false" outlineLevel="0" collapsed="false">
      <c r="A50" s="4" t="s">
        <v>11</v>
      </c>
      <c r="B50" s="29"/>
      <c r="C50" s="29"/>
      <c r="D50" s="29"/>
      <c r="E50" s="29"/>
      <c r="F50" s="29"/>
      <c r="G50" s="30"/>
    </row>
    <row r="51" s="8" customFormat="true" ht="12.8" hidden="false" customHeight="false" outlineLevel="0" collapsed="false">
      <c r="A51" s="9" t="n">
        <v>2836200000</v>
      </c>
      <c r="B51" s="9" t="s">
        <v>65</v>
      </c>
      <c r="C51" s="14" t="s">
        <v>44</v>
      </c>
      <c r="D51" s="28"/>
      <c r="E51" s="28"/>
      <c r="F51" s="28"/>
      <c r="G51" s="17" t="n">
        <f aca="false">G52+G53+G54+G55</f>
        <v>105833585</v>
      </c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.75" hidden="false" customHeight="true" outlineLevel="0" collapsed="false">
      <c r="A52" s="10" t="s">
        <v>14</v>
      </c>
      <c r="B52" s="10"/>
      <c r="C52" s="10"/>
      <c r="D52" s="10" t="s">
        <v>45</v>
      </c>
      <c r="E52" s="31" t="s">
        <v>66</v>
      </c>
      <c r="F52" s="30" t="s">
        <v>20</v>
      </c>
      <c r="G52" s="18" t="n">
        <v>16958740</v>
      </c>
    </row>
    <row r="53" customFormat="false" ht="22.35" hidden="false" customHeight="false" outlineLevel="0" collapsed="false">
      <c r="A53" s="10"/>
      <c r="B53" s="10"/>
      <c r="C53" s="10"/>
      <c r="D53" s="32" t="s">
        <v>67</v>
      </c>
      <c r="E53" s="21" t="s">
        <v>68</v>
      </c>
      <c r="F53" s="30" t="s">
        <v>20</v>
      </c>
      <c r="G53" s="18" t="n">
        <v>86156840</v>
      </c>
    </row>
    <row r="54" s="37" customFormat="true" ht="36" hidden="false" customHeight="true" outlineLevel="0" collapsed="false">
      <c r="A54" s="10"/>
      <c r="B54" s="33"/>
      <c r="C54" s="33"/>
      <c r="D54" s="33" t="s">
        <v>69</v>
      </c>
      <c r="E54" s="34" t="s">
        <v>70</v>
      </c>
      <c r="F54" s="35" t="s">
        <v>20</v>
      </c>
      <c r="G54" s="36" t="n">
        <v>2560000</v>
      </c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37" customFormat="true" ht="46.6" hidden="false" customHeight="true" outlineLevel="0" collapsed="false">
      <c r="A55" s="10"/>
      <c r="B55" s="33"/>
      <c r="C55" s="33"/>
      <c r="D55" s="10" t="s">
        <v>57</v>
      </c>
      <c r="E55" s="25" t="s">
        <v>71</v>
      </c>
      <c r="F55" s="35" t="s">
        <v>72</v>
      </c>
      <c r="G55" s="36" t="n">
        <v>158005</v>
      </c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8" customFormat="true" ht="29.85" hidden="false" customHeight="true" outlineLevel="0" collapsed="false">
      <c r="A56" s="9" t="n">
        <v>2618000000</v>
      </c>
      <c r="B56" s="9" t="s">
        <v>73</v>
      </c>
      <c r="C56" s="14" t="s">
        <v>44</v>
      </c>
      <c r="D56" s="28"/>
      <c r="E56" s="28"/>
      <c r="F56" s="28"/>
      <c r="G56" s="17" t="n">
        <f aca="false">SUM(G57:G60)</f>
        <v>162211360</v>
      </c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26.85" hidden="false" customHeight="true" outlineLevel="0" collapsed="false">
      <c r="A57" s="10" t="s">
        <v>14</v>
      </c>
      <c r="B57" s="10"/>
      <c r="C57" s="10"/>
      <c r="D57" s="10" t="s">
        <v>55</v>
      </c>
      <c r="E57" s="31" t="s">
        <v>74</v>
      </c>
      <c r="F57" s="30" t="s">
        <v>20</v>
      </c>
      <c r="G57" s="18" t="n">
        <v>60459450</v>
      </c>
    </row>
    <row r="58" customFormat="false" ht="18.9" hidden="false" customHeight="true" outlineLevel="0" collapsed="false">
      <c r="A58" s="10"/>
      <c r="B58" s="10"/>
      <c r="C58" s="10"/>
      <c r="D58" s="10"/>
      <c r="E58" s="31" t="s">
        <v>74</v>
      </c>
      <c r="F58" s="30" t="s">
        <v>75</v>
      </c>
      <c r="G58" s="18" t="n">
        <v>6951790</v>
      </c>
    </row>
    <row r="59" customFormat="false" ht="12.8" hidden="false" customHeight="false" outlineLevel="0" collapsed="false">
      <c r="A59" s="10"/>
      <c r="B59" s="10"/>
      <c r="C59" s="10"/>
      <c r="D59" s="10" t="s">
        <v>76</v>
      </c>
      <c r="E59" s="31" t="s">
        <v>74</v>
      </c>
      <c r="F59" s="30" t="s">
        <v>75</v>
      </c>
      <c r="G59" s="18" t="n">
        <v>31317280</v>
      </c>
    </row>
    <row r="60" customFormat="false" ht="12.8" hidden="false" customHeight="false" outlineLevel="0" collapsed="false">
      <c r="A60" s="10"/>
      <c r="B60" s="10"/>
      <c r="C60" s="10"/>
      <c r="D60" s="10" t="s">
        <v>77</v>
      </c>
      <c r="E60" s="31" t="s">
        <v>74</v>
      </c>
      <c r="F60" s="30" t="s">
        <v>20</v>
      </c>
      <c r="G60" s="18" t="n">
        <v>63482840</v>
      </c>
    </row>
    <row r="61" s="8" customFormat="true" ht="12.8" hidden="false" customHeight="false" outlineLevel="0" collapsed="false">
      <c r="A61" s="9" t="n">
        <v>2529100000</v>
      </c>
      <c r="B61" s="9" t="s">
        <v>78</v>
      </c>
      <c r="C61" s="14" t="s">
        <v>44</v>
      </c>
      <c r="D61" s="28"/>
      <c r="E61" s="28"/>
      <c r="F61" s="14"/>
      <c r="G61" s="17" t="n">
        <f aca="false">G62+G64+G65+G66+G67+G68+G69+G63</f>
        <v>140678220</v>
      </c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7.9" hidden="false" customHeight="true" outlineLevel="0" collapsed="false">
      <c r="A62" s="10" t="s">
        <v>14</v>
      </c>
      <c r="B62" s="10"/>
      <c r="C62" s="10"/>
      <c r="D62" s="10" t="s">
        <v>15</v>
      </c>
      <c r="E62" s="31" t="s">
        <v>79</v>
      </c>
      <c r="F62" s="30" t="s">
        <v>20</v>
      </c>
      <c r="G62" s="18" t="n">
        <v>23168520</v>
      </c>
    </row>
    <row r="63" customFormat="false" ht="12.8" hidden="false" customHeight="false" outlineLevel="0" collapsed="false">
      <c r="A63" s="10"/>
      <c r="B63" s="10"/>
      <c r="C63" s="10"/>
      <c r="D63" s="10"/>
      <c r="E63" s="31" t="s">
        <v>80</v>
      </c>
      <c r="F63" s="30" t="s">
        <v>75</v>
      </c>
      <c r="G63" s="18" t="n">
        <v>28474800</v>
      </c>
    </row>
    <row r="64" customFormat="false" ht="53.7" hidden="false" customHeight="false" outlineLevel="0" collapsed="false">
      <c r="A64" s="10"/>
      <c r="B64" s="10"/>
      <c r="C64" s="10"/>
      <c r="D64" s="32" t="s">
        <v>67</v>
      </c>
      <c r="E64" s="4" t="s">
        <v>81</v>
      </c>
      <c r="F64" s="30" t="s">
        <v>20</v>
      </c>
      <c r="G64" s="18" t="n">
        <v>12417700</v>
      </c>
    </row>
    <row r="65" customFormat="false" ht="53.7" hidden="false" customHeight="false" outlineLevel="0" collapsed="false">
      <c r="A65" s="10"/>
      <c r="B65" s="10"/>
      <c r="C65" s="10"/>
      <c r="D65" s="38" t="s">
        <v>45</v>
      </c>
      <c r="E65" s="34" t="s">
        <v>82</v>
      </c>
      <c r="F65" s="30" t="s">
        <v>20</v>
      </c>
      <c r="G65" s="18" t="n">
        <v>5402990</v>
      </c>
    </row>
    <row r="66" customFormat="false" ht="22.35" hidden="false" customHeight="false" outlineLevel="0" collapsed="false">
      <c r="A66" s="10"/>
      <c r="B66" s="10"/>
      <c r="C66" s="10"/>
      <c r="D66" s="10" t="s">
        <v>83</v>
      </c>
      <c r="E66" s="30" t="s">
        <v>84</v>
      </c>
      <c r="F66" s="30" t="s">
        <v>20</v>
      </c>
      <c r="G66" s="18" t="n">
        <v>4552830</v>
      </c>
    </row>
    <row r="67" customFormat="false" ht="27.05" hidden="false" customHeight="true" outlineLevel="0" collapsed="false">
      <c r="A67" s="10"/>
      <c r="B67" s="10"/>
      <c r="C67" s="10"/>
      <c r="D67" s="10"/>
      <c r="E67" s="30" t="s">
        <v>85</v>
      </c>
      <c r="F67" s="30" t="s">
        <v>75</v>
      </c>
      <c r="G67" s="18" t="n">
        <v>65205000</v>
      </c>
    </row>
    <row r="68" customFormat="false" ht="26.1" hidden="false" customHeight="true" outlineLevel="0" collapsed="false">
      <c r="A68" s="10"/>
      <c r="B68" s="10"/>
      <c r="C68" s="10"/>
      <c r="D68" s="10"/>
      <c r="E68" s="30" t="s">
        <v>86</v>
      </c>
      <c r="F68" s="30" t="s">
        <v>35</v>
      </c>
      <c r="G68" s="18" t="n">
        <v>40000</v>
      </c>
    </row>
    <row r="69" customFormat="false" ht="12.8" hidden="false" customHeight="false" outlineLevel="0" collapsed="false">
      <c r="A69" s="10"/>
      <c r="B69" s="10"/>
      <c r="C69" s="10"/>
      <c r="D69" s="39" t="s">
        <v>87</v>
      </c>
      <c r="E69" s="31" t="s">
        <v>88</v>
      </c>
      <c r="F69" s="30" t="s">
        <v>20</v>
      </c>
      <c r="G69" s="18" t="n">
        <v>1416380</v>
      </c>
    </row>
    <row r="70" s="8" customFormat="true" ht="39.8" hidden="false" customHeight="true" outlineLevel="0" collapsed="false">
      <c r="A70" s="22" t="n">
        <v>6902100000</v>
      </c>
      <c r="B70" s="22" t="s">
        <v>89</v>
      </c>
      <c r="C70" s="14" t="s">
        <v>44</v>
      </c>
      <c r="D70" s="28"/>
      <c r="E70" s="28"/>
      <c r="F70" s="28"/>
      <c r="G70" s="17" t="n">
        <f aca="false">G71+G72+G73+G74</f>
        <v>2464130</v>
      </c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2.8" hidden="false" customHeight="true" outlineLevel="0" collapsed="false">
      <c r="A71" s="4" t="s">
        <v>14</v>
      </c>
      <c r="B71" s="10"/>
      <c r="C71" s="10"/>
      <c r="D71" s="26" t="s">
        <v>55</v>
      </c>
      <c r="E71" s="40" t="s">
        <v>90</v>
      </c>
      <c r="F71" s="30" t="s">
        <v>20</v>
      </c>
      <c r="G71" s="41" t="n">
        <v>917138</v>
      </c>
    </row>
    <row r="72" customFormat="false" ht="12.8" hidden="false" customHeight="false" outlineLevel="0" collapsed="false">
      <c r="A72" s="4"/>
      <c r="B72" s="10"/>
      <c r="C72" s="10"/>
      <c r="D72" s="38" t="s">
        <v>21</v>
      </c>
      <c r="E72" s="40" t="s">
        <v>90</v>
      </c>
      <c r="F72" s="30" t="s">
        <v>20</v>
      </c>
      <c r="G72" s="18" t="n">
        <v>607464</v>
      </c>
    </row>
    <row r="73" customFormat="false" ht="12.8" hidden="false" customHeight="false" outlineLevel="0" collapsed="false">
      <c r="A73" s="4"/>
      <c r="B73" s="10"/>
      <c r="C73" s="10"/>
      <c r="D73" s="38" t="s">
        <v>76</v>
      </c>
      <c r="E73" s="40" t="s">
        <v>90</v>
      </c>
      <c r="F73" s="30" t="s">
        <v>20</v>
      </c>
      <c r="G73" s="18" t="n">
        <v>578751</v>
      </c>
    </row>
    <row r="74" customFormat="false" ht="12.8" hidden="false" customHeight="false" outlineLevel="0" collapsed="false">
      <c r="A74" s="4"/>
      <c r="B74" s="10"/>
      <c r="C74" s="10"/>
      <c r="D74" s="38" t="s">
        <v>77</v>
      </c>
      <c r="E74" s="40" t="s">
        <v>90</v>
      </c>
      <c r="F74" s="30" t="s">
        <v>20</v>
      </c>
      <c r="G74" s="18" t="n">
        <v>360777</v>
      </c>
    </row>
    <row r="75" s="8" customFormat="true" ht="12.8" hidden="false" customHeight="false" outlineLevel="0" collapsed="false">
      <c r="A75" s="22" t="n">
        <v>2508300000</v>
      </c>
      <c r="B75" s="42" t="s">
        <v>91</v>
      </c>
      <c r="C75" s="14" t="s">
        <v>44</v>
      </c>
      <c r="D75" s="28"/>
      <c r="E75" s="28"/>
      <c r="F75" s="28"/>
      <c r="G75" s="17" t="n">
        <f aca="false">G76+G77</f>
        <v>179765400</v>
      </c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43.7" hidden="false" customHeight="true" outlineLevel="0" collapsed="false">
      <c r="A76" s="10" t="s">
        <v>14</v>
      </c>
      <c r="B76" s="10"/>
      <c r="C76" s="10"/>
      <c r="D76" s="10" t="s">
        <v>15</v>
      </c>
      <c r="E76" s="4" t="s">
        <v>92</v>
      </c>
      <c r="F76" s="30" t="s">
        <v>75</v>
      </c>
      <c r="G76" s="18" t="n">
        <v>97400400</v>
      </c>
    </row>
    <row r="77" customFormat="false" ht="22.35" hidden="false" customHeight="false" outlineLevel="0" collapsed="false">
      <c r="A77" s="10"/>
      <c r="B77" s="10"/>
      <c r="C77" s="10"/>
      <c r="D77" s="10" t="s">
        <v>83</v>
      </c>
      <c r="E77" s="4" t="s">
        <v>92</v>
      </c>
      <c r="F77" s="30" t="s">
        <v>75</v>
      </c>
      <c r="G77" s="18" t="n">
        <v>82365000</v>
      </c>
    </row>
    <row r="78" s="8" customFormat="true" ht="31.9" hidden="false" customHeight="true" outlineLevel="0" collapsed="false">
      <c r="A78" s="9" t="n">
        <v>2615100000</v>
      </c>
      <c r="B78" s="9" t="s">
        <v>93</v>
      </c>
      <c r="C78" s="14" t="s">
        <v>44</v>
      </c>
      <c r="D78" s="28"/>
      <c r="E78" s="28"/>
      <c r="F78" s="28"/>
      <c r="G78" s="17" t="n">
        <f aca="false">G79+G80+G81+G82</f>
        <v>1300000</v>
      </c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49.7" hidden="false" customHeight="true" outlineLevel="0" collapsed="false">
      <c r="A79" s="10" t="s">
        <v>14</v>
      </c>
      <c r="B79" s="10"/>
      <c r="C79" s="10"/>
      <c r="D79" s="10" t="s">
        <v>15</v>
      </c>
      <c r="E79" s="4" t="s">
        <v>94</v>
      </c>
      <c r="F79" s="30" t="s">
        <v>27</v>
      </c>
      <c r="G79" s="18" t="n">
        <v>274000</v>
      </c>
    </row>
    <row r="80" customFormat="false" ht="12.75" hidden="false" customHeight="true" outlineLevel="0" collapsed="false">
      <c r="A80" s="10"/>
      <c r="B80" s="10"/>
      <c r="C80" s="10"/>
      <c r="D80" s="10" t="s">
        <v>83</v>
      </c>
      <c r="E80" s="4" t="s">
        <v>94</v>
      </c>
      <c r="F80" s="30" t="s">
        <v>27</v>
      </c>
      <c r="G80" s="18" t="n">
        <v>2000</v>
      </c>
    </row>
    <row r="81" customFormat="false" ht="12.8" hidden="false" customHeight="false" outlineLevel="0" collapsed="false">
      <c r="A81" s="10"/>
      <c r="B81" s="10"/>
      <c r="C81" s="10"/>
      <c r="D81" s="10"/>
      <c r="E81" s="4" t="s">
        <v>94</v>
      </c>
      <c r="F81" s="30" t="s">
        <v>17</v>
      </c>
      <c r="G81" s="18" t="n">
        <v>1004000</v>
      </c>
    </row>
    <row r="82" customFormat="false" ht="12.8" hidden="false" customHeight="false" outlineLevel="0" collapsed="false">
      <c r="A82" s="10"/>
      <c r="B82" s="10"/>
      <c r="C82" s="10"/>
      <c r="D82" s="10"/>
      <c r="E82" s="4" t="s">
        <v>95</v>
      </c>
      <c r="F82" s="30" t="s">
        <v>75</v>
      </c>
      <c r="G82" s="18" t="n">
        <v>20000</v>
      </c>
    </row>
    <row r="83" s="46" customFormat="true" ht="12.8" hidden="false" customHeight="false" outlineLevel="0" collapsed="false">
      <c r="A83" s="19" t="n">
        <v>2507002000</v>
      </c>
      <c r="B83" s="19" t="s">
        <v>96</v>
      </c>
      <c r="C83" s="43" t="s">
        <v>44</v>
      </c>
      <c r="D83" s="44"/>
      <c r="E83" s="44"/>
      <c r="F83" s="44"/>
      <c r="G83" s="45" t="n">
        <f aca="false">SUM(G84:G87)</f>
        <v>64513190</v>
      </c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49" customFormat="true" ht="32.8" hidden="false" customHeight="true" outlineLevel="0" collapsed="false">
      <c r="A84" s="26" t="s">
        <v>14</v>
      </c>
      <c r="B84" s="26"/>
      <c r="C84" s="26"/>
      <c r="D84" s="26" t="s">
        <v>15</v>
      </c>
      <c r="E84" s="47" t="s">
        <v>96</v>
      </c>
      <c r="F84" s="48" t="s">
        <v>75</v>
      </c>
      <c r="G84" s="41" t="n">
        <v>1241000</v>
      </c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49" customFormat="true" ht="24.25" hidden="false" customHeight="true" outlineLevel="0" collapsed="false">
      <c r="A85" s="26"/>
      <c r="B85" s="26"/>
      <c r="C85" s="26"/>
      <c r="D85" s="26" t="s">
        <v>97</v>
      </c>
      <c r="E85" s="48" t="s">
        <v>96</v>
      </c>
      <c r="F85" s="48" t="s">
        <v>20</v>
      </c>
      <c r="G85" s="41" t="n">
        <v>330000</v>
      </c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49" customFormat="true" ht="22.35" hidden="false" customHeight="true" outlineLevel="0" collapsed="false">
      <c r="A86" s="26"/>
      <c r="B86" s="26"/>
      <c r="C86" s="26"/>
      <c r="D86" s="26"/>
      <c r="E86" s="48" t="s">
        <v>96</v>
      </c>
      <c r="F86" s="48" t="s">
        <v>75</v>
      </c>
      <c r="G86" s="41" t="n">
        <v>62942190</v>
      </c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49" customFormat="true" ht="35.4" hidden="false" customHeight="true" outlineLevel="0" collapsed="false">
      <c r="A87" s="26"/>
      <c r="B87" s="26"/>
      <c r="C87" s="26"/>
      <c r="D87" s="50" t="s">
        <v>98</v>
      </c>
      <c r="E87" s="25" t="s">
        <v>99</v>
      </c>
      <c r="F87" s="48" t="s">
        <v>75</v>
      </c>
      <c r="G87" s="41" t="n">
        <v>0</v>
      </c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8" customFormat="true" ht="12.8" hidden="false" customHeight="false" outlineLevel="0" collapsed="false">
      <c r="A88" s="9" t="n">
        <v>2520100000</v>
      </c>
      <c r="B88" s="9" t="s">
        <v>100</v>
      </c>
      <c r="C88" s="14" t="s">
        <v>44</v>
      </c>
      <c r="D88" s="28"/>
      <c r="E88" s="28"/>
      <c r="F88" s="28"/>
      <c r="G88" s="17" t="n">
        <f aca="false">SUM(G89:G96)</f>
        <v>238535750</v>
      </c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22.35" hidden="false" customHeight="true" outlineLevel="0" collapsed="false">
      <c r="A89" s="10" t="s">
        <v>14</v>
      </c>
      <c r="B89" s="10"/>
      <c r="C89" s="10"/>
      <c r="D89" s="51" t="s">
        <v>101</v>
      </c>
      <c r="E89" s="4" t="s">
        <v>102</v>
      </c>
      <c r="F89" s="30" t="s">
        <v>20</v>
      </c>
      <c r="G89" s="18" t="n">
        <v>159883550</v>
      </c>
    </row>
    <row r="90" customFormat="false" ht="22.35" hidden="false" customHeight="false" outlineLevel="0" collapsed="false">
      <c r="A90" s="10"/>
      <c r="B90" s="10"/>
      <c r="C90" s="10"/>
      <c r="D90" s="52" t="s">
        <v>83</v>
      </c>
      <c r="E90" s="25" t="s">
        <v>103</v>
      </c>
      <c r="F90" s="30" t="s">
        <v>20</v>
      </c>
      <c r="G90" s="18" t="n">
        <v>811200</v>
      </c>
    </row>
    <row r="91" customFormat="false" ht="12.8" hidden="false" customHeight="true" outlineLevel="0" collapsed="false">
      <c r="A91" s="10"/>
      <c r="B91" s="10"/>
      <c r="C91" s="10"/>
      <c r="D91" s="20" t="s">
        <v>76</v>
      </c>
      <c r="E91" s="4" t="s">
        <v>102</v>
      </c>
      <c r="F91" s="30" t="s">
        <v>104</v>
      </c>
      <c r="G91" s="18" t="n">
        <v>26821000</v>
      </c>
    </row>
    <row r="92" customFormat="false" ht="12.8" hidden="false" customHeight="false" outlineLevel="0" collapsed="false">
      <c r="A92" s="10"/>
      <c r="B92" s="10"/>
      <c r="C92" s="10"/>
      <c r="D92" s="20"/>
      <c r="E92" s="4" t="s">
        <v>102</v>
      </c>
      <c r="F92" s="30" t="s">
        <v>75</v>
      </c>
      <c r="G92" s="18" t="n">
        <v>51020000</v>
      </c>
    </row>
    <row r="93" customFormat="false" ht="12.8" hidden="false" customHeight="true" outlineLevel="0" collapsed="false">
      <c r="A93" s="10"/>
      <c r="B93" s="10"/>
      <c r="C93" s="10"/>
      <c r="D93" s="20" t="s">
        <v>55</v>
      </c>
      <c r="E93" s="4" t="s">
        <v>102</v>
      </c>
      <c r="F93" s="30" t="s">
        <v>104</v>
      </c>
      <c r="G93" s="18" t="n">
        <v>0</v>
      </c>
    </row>
    <row r="94" customFormat="false" ht="12.8" hidden="false" customHeight="false" outlineLevel="0" collapsed="false">
      <c r="A94" s="10"/>
      <c r="B94" s="10"/>
      <c r="C94" s="10"/>
      <c r="D94" s="20"/>
      <c r="E94" s="4" t="s">
        <v>102</v>
      </c>
      <c r="F94" s="30" t="s">
        <v>75</v>
      </c>
      <c r="G94" s="18" t="n">
        <v>0</v>
      </c>
    </row>
    <row r="95" customFormat="false" ht="12.8" hidden="false" customHeight="true" outlineLevel="0" collapsed="false">
      <c r="A95" s="10"/>
      <c r="B95" s="10"/>
      <c r="C95" s="10"/>
      <c r="D95" s="20" t="s">
        <v>77</v>
      </c>
      <c r="E95" s="4" t="s">
        <v>102</v>
      </c>
      <c r="F95" s="30" t="s">
        <v>104</v>
      </c>
      <c r="G95" s="18" t="n">
        <v>0</v>
      </c>
    </row>
    <row r="96" customFormat="false" ht="12.8" hidden="false" customHeight="false" outlineLevel="0" collapsed="false">
      <c r="A96" s="10"/>
      <c r="B96" s="10"/>
      <c r="C96" s="10"/>
      <c r="D96" s="20"/>
      <c r="E96" s="4" t="s">
        <v>102</v>
      </c>
      <c r="F96" s="30" t="s">
        <v>75</v>
      </c>
      <c r="G96" s="18" t="n">
        <v>0</v>
      </c>
    </row>
    <row r="97" s="8" customFormat="true" ht="31.9" hidden="false" customHeight="true" outlineLevel="0" collapsed="false">
      <c r="A97" s="9" t="n">
        <v>2517102000</v>
      </c>
      <c r="B97" s="9" t="s">
        <v>105</v>
      </c>
      <c r="C97" s="14" t="s">
        <v>44</v>
      </c>
      <c r="D97" s="28"/>
      <c r="E97" s="28"/>
      <c r="F97" s="28"/>
      <c r="G97" s="17" t="n">
        <f aca="false">G98+G99</f>
        <v>70426850</v>
      </c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49.7" hidden="false" customHeight="true" outlineLevel="0" collapsed="false">
      <c r="A98" s="4" t="s">
        <v>14</v>
      </c>
      <c r="B98" s="10"/>
      <c r="C98" s="10"/>
      <c r="D98" s="10" t="s">
        <v>106</v>
      </c>
      <c r="E98" s="53" t="s">
        <v>107</v>
      </c>
      <c r="F98" s="30" t="s">
        <v>20</v>
      </c>
      <c r="G98" s="41" t="n">
        <v>68921900</v>
      </c>
    </row>
    <row r="99" customFormat="false" ht="22.8" hidden="false" customHeight="true" outlineLevel="0" collapsed="false">
      <c r="A99" s="4"/>
      <c r="B99" s="10"/>
      <c r="C99" s="10"/>
      <c r="D99" s="38" t="s">
        <v>45</v>
      </c>
      <c r="E99" s="30" t="s">
        <v>108</v>
      </c>
      <c r="F99" s="30" t="s">
        <v>20</v>
      </c>
      <c r="G99" s="18" t="n">
        <v>1504950</v>
      </c>
    </row>
    <row r="100" s="8" customFormat="true" ht="22.35" hidden="false" customHeight="false" outlineLevel="0" collapsed="false">
      <c r="A100" s="22" t="n">
        <v>4819400000</v>
      </c>
      <c r="B100" s="22" t="s">
        <v>109</v>
      </c>
      <c r="C100" s="9" t="s">
        <v>44</v>
      </c>
      <c r="D100" s="54"/>
      <c r="E100" s="9"/>
      <c r="F100" s="14"/>
      <c r="G100" s="17" t="n">
        <f aca="false">G101+G102+G103+G104</f>
        <v>1821736</v>
      </c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2.75" hidden="false" customHeight="true" outlineLevel="0" collapsed="false">
      <c r="A101" s="10" t="s">
        <v>14</v>
      </c>
      <c r="B101" s="55"/>
      <c r="C101" s="10"/>
      <c r="D101" s="32" t="s">
        <v>110</v>
      </c>
      <c r="E101" s="4" t="s">
        <v>111</v>
      </c>
      <c r="F101" s="30" t="s">
        <v>75</v>
      </c>
      <c r="G101" s="18" t="n">
        <v>147734</v>
      </c>
    </row>
    <row r="102" customFormat="false" ht="12.75" hidden="false" customHeight="true" outlineLevel="0" collapsed="false">
      <c r="A102" s="10"/>
      <c r="B102" s="55"/>
      <c r="C102" s="10"/>
      <c r="D102" s="32" t="s">
        <v>55</v>
      </c>
      <c r="E102" s="4" t="s">
        <v>111</v>
      </c>
      <c r="F102" s="30" t="s">
        <v>75</v>
      </c>
      <c r="G102" s="18" t="n">
        <v>903905</v>
      </c>
    </row>
    <row r="103" customFormat="false" ht="12.75" hidden="false" customHeight="true" outlineLevel="0" collapsed="false">
      <c r="A103" s="10"/>
      <c r="B103" s="55"/>
      <c r="C103" s="10"/>
      <c r="D103" s="32" t="s">
        <v>76</v>
      </c>
      <c r="E103" s="4" t="s">
        <v>111</v>
      </c>
      <c r="F103" s="30" t="s">
        <v>75</v>
      </c>
      <c r="G103" s="18" t="n">
        <v>656774</v>
      </c>
    </row>
    <row r="104" customFormat="false" ht="12.75" hidden="false" customHeight="true" outlineLevel="0" collapsed="false">
      <c r="A104" s="10"/>
      <c r="B104" s="55"/>
      <c r="C104" s="10"/>
      <c r="D104" s="32" t="s">
        <v>77</v>
      </c>
      <c r="E104" s="4" t="s">
        <v>111</v>
      </c>
      <c r="F104" s="30" t="s">
        <v>75</v>
      </c>
      <c r="G104" s="18" t="n">
        <v>113323</v>
      </c>
    </row>
    <row r="105" s="8" customFormat="true" ht="12.8" hidden="false" customHeight="false" outlineLevel="0" collapsed="false">
      <c r="A105" s="28" t="s">
        <v>112</v>
      </c>
      <c r="B105" s="28"/>
      <c r="C105" s="28"/>
      <c r="D105" s="28"/>
      <c r="E105" s="28"/>
      <c r="F105" s="14"/>
      <c r="G105" s="14" t="n">
        <f aca="false">G108+G120+G122+G127+G124</f>
        <v>34198</v>
      </c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2.8" hidden="false" customHeight="false" outlineLevel="0" collapsed="false">
      <c r="A106" s="4" t="s">
        <v>10</v>
      </c>
      <c r="B106" s="29"/>
      <c r="C106" s="29"/>
      <c r="D106" s="29"/>
      <c r="E106" s="29"/>
      <c r="F106" s="30"/>
      <c r="G106" s="30"/>
    </row>
    <row r="107" customFormat="false" ht="22.35" hidden="false" customHeight="false" outlineLevel="0" collapsed="false">
      <c r="A107" s="4" t="s">
        <v>11</v>
      </c>
      <c r="B107" s="29"/>
      <c r="C107" s="29"/>
      <c r="D107" s="29"/>
      <c r="E107" s="29"/>
      <c r="F107" s="29"/>
      <c r="G107" s="30"/>
    </row>
    <row r="108" s="8" customFormat="true" ht="53.7" hidden="false" customHeight="false" outlineLevel="0" collapsed="false">
      <c r="A108" s="9" t="n">
        <v>3926909709</v>
      </c>
      <c r="B108" s="9" t="s">
        <v>113</v>
      </c>
      <c r="C108" s="14" t="s">
        <v>44</v>
      </c>
      <c r="D108" s="28"/>
      <c r="E108" s="28"/>
      <c r="F108" s="28"/>
      <c r="G108" s="14" t="n">
        <f aca="false">SUM(G109:G119)</f>
        <v>14128</v>
      </c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51" hidden="false" customHeight="true" outlineLevel="0" collapsed="false">
      <c r="A109" s="10" t="s">
        <v>14</v>
      </c>
      <c r="B109" s="56"/>
      <c r="C109" s="56"/>
      <c r="D109" s="4" t="s">
        <v>15</v>
      </c>
      <c r="E109" s="30" t="s">
        <v>114</v>
      </c>
      <c r="F109" s="30" t="s">
        <v>17</v>
      </c>
      <c r="G109" s="18" t="n">
        <v>1362</v>
      </c>
    </row>
    <row r="110" customFormat="false" ht="12.8" hidden="false" customHeight="false" outlineLevel="0" collapsed="false">
      <c r="A110" s="10"/>
      <c r="B110" s="56"/>
      <c r="C110" s="56"/>
      <c r="D110" s="4"/>
      <c r="E110" s="30" t="s">
        <v>114</v>
      </c>
      <c r="F110" s="30" t="s">
        <v>56</v>
      </c>
      <c r="G110" s="18" t="n">
        <v>26</v>
      </c>
    </row>
    <row r="111" customFormat="false" ht="12.8" hidden="false" customHeight="false" outlineLevel="0" collapsed="false">
      <c r="A111" s="10"/>
      <c r="B111" s="56"/>
      <c r="C111" s="56"/>
      <c r="D111" s="4"/>
      <c r="E111" s="30" t="s">
        <v>114</v>
      </c>
      <c r="F111" s="30" t="s">
        <v>115</v>
      </c>
      <c r="G111" s="18" t="n">
        <v>260</v>
      </c>
    </row>
    <row r="112" customFormat="false" ht="32.8" hidden="false" customHeight="false" outlineLevel="0" collapsed="false">
      <c r="A112" s="10"/>
      <c r="B112" s="56"/>
      <c r="C112" s="56"/>
      <c r="D112" s="32" t="s">
        <v>67</v>
      </c>
      <c r="E112" s="4" t="s">
        <v>116</v>
      </c>
      <c r="F112" s="30" t="s">
        <v>56</v>
      </c>
      <c r="G112" s="18" t="n">
        <v>13</v>
      </c>
    </row>
    <row r="113" customFormat="false" ht="12.8" hidden="false" customHeight="true" outlineLevel="0" collapsed="false">
      <c r="A113" s="10"/>
      <c r="B113" s="56"/>
      <c r="C113" s="56"/>
      <c r="D113" s="10" t="s">
        <v>117</v>
      </c>
      <c r="E113" s="4" t="s">
        <v>118</v>
      </c>
      <c r="F113" s="30" t="s">
        <v>17</v>
      </c>
      <c r="G113" s="18" t="n">
        <v>384</v>
      </c>
    </row>
    <row r="114" customFormat="false" ht="12.8" hidden="false" customHeight="false" outlineLevel="0" collapsed="false">
      <c r="A114" s="10"/>
      <c r="B114" s="56"/>
      <c r="C114" s="56"/>
      <c r="D114" s="10"/>
      <c r="E114" s="4"/>
      <c r="F114" s="30" t="s">
        <v>56</v>
      </c>
      <c r="G114" s="18" t="n">
        <v>13</v>
      </c>
    </row>
    <row r="115" customFormat="false" ht="98.25" hidden="false" customHeight="true" outlineLevel="0" collapsed="false">
      <c r="A115" s="10"/>
      <c r="B115" s="56"/>
      <c r="C115" s="56"/>
      <c r="D115" s="10" t="s">
        <v>30</v>
      </c>
      <c r="E115" s="21" t="s">
        <v>119</v>
      </c>
      <c r="F115" s="30" t="s">
        <v>47</v>
      </c>
      <c r="G115" s="18" t="n">
        <v>0</v>
      </c>
    </row>
    <row r="116" customFormat="false" ht="22.35" hidden="false" customHeight="false" outlineLevel="0" collapsed="false">
      <c r="A116" s="10"/>
      <c r="B116" s="56"/>
      <c r="C116" s="56"/>
      <c r="D116" s="10"/>
      <c r="E116" s="21" t="s">
        <v>120</v>
      </c>
      <c r="F116" s="30" t="s">
        <v>48</v>
      </c>
      <c r="G116" s="18" t="n">
        <v>5430</v>
      </c>
    </row>
    <row r="117" customFormat="false" ht="12.8" hidden="false" customHeight="false" outlineLevel="0" collapsed="false">
      <c r="A117" s="10"/>
      <c r="B117" s="56"/>
      <c r="C117" s="56"/>
      <c r="D117" s="10" t="s">
        <v>121</v>
      </c>
      <c r="E117" s="21"/>
      <c r="F117" s="30" t="s">
        <v>20</v>
      </c>
      <c r="G117" s="18" t="n">
        <v>1805</v>
      </c>
    </row>
    <row r="118" customFormat="false" ht="25.25" hidden="false" customHeight="true" outlineLevel="0" collapsed="false">
      <c r="A118" s="10"/>
      <c r="B118" s="56"/>
      <c r="C118" s="56"/>
      <c r="D118" s="10" t="s">
        <v>21</v>
      </c>
      <c r="E118" s="21" t="s">
        <v>122</v>
      </c>
      <c r="F118" s="30" t="s">
        <v>20</v>
      </c>
      <c r="G118" s="18" t="n">
        <v>11</v>
      </c>
    </row>
    <row r="119" customFormat="false" ht="26.4" hidden="false" customHeight="true" outlineLevel="0" collapsed="false">
      <c r="A119" s="10"/>
      <c r="B119" s="56"/>
      <c r="C119" s="56"/>
      <c r="D119" s="10"/>
      <c r="E119" s="21" t="s">
        <v>122</v>
      </c>
      <c r="F119" s="30" t="s">
        <v>123</v>
      </c>
      <c r="G119" s="18" t="n">
        <v>4824</v>
      </c>
    </row>
    <row r="120" s="8" customFormat="true" ht="86.25" hidden="false" customHeight="true" outlineLevel="0" collapsed="false">
      <c r="A120" s="9" t="n">
        <v>3922900000</v>
      </c>
      <c r="B120" s="9" t="s">
        <v>124</v>
      </c>
      <c r="C120" s="14" t="s">
        <v>44</v>
      </c>
      <c r="D120" s="28"/>
      <c r="E120" s="28"/>
      <c r="F120" s="28"/>
      <c r="G120" s="17" t="n">
        <f aca="false">G121</f>
        <v>3206</v>
      </c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49.5" hidden="false" customHeight="true" outlineLevel="0" collapsed="false">
      <c r="A121" s="10" t="s">
        <v>14</v>
      </c>
      <c r="B121" s="10"/>
      <c r="C121" s="10"/>
      <c r="D121" s="10" t="s">
        <v>97</v>
      </c>
      <c r="E121" s="4" t="s">
        <v>125</v>
      </c>
      <c r="F121" s="30" t="s">
        <v>24</v>
      </c>
      <c r="G121" s="18" t="n">
        <v>3206</v>
      </c>
    </row>
    <row r="122" s="46" customFormat="true" ht="22.35" hidden="false" customHeight="false" outlineLevel="0" collapsed="false">
      <c r="A122" s="19" t="n">
        <v>3922200000</v>
      </c>
      <c r="B122" s="19" t="s">
        <v>126</v>
      </c>
      <c r="C122" s="43" t="s">
        <v>44</v>
      </c>
      <c r="D122" s="44"/>
      <c r="E122" s="44"/>
      <c r="F122" s="44"/>
      <c r="G122" s="43" t="n">
        <f aca="false">G123</f>
        <v>2611</v>
      </c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s="49" customFormat="true" ht="36.75" hidden="false" customHeight="true" outlineLevel="0" collapsed="false">
      <c r="A123" s="26" t="s">
        <v>14</v>
      </c>
      <c r="B123" s="26"/>
      <c r="C123" s="26"/>
      <c r="D123" s="26" t="s">
        <v>97</v>
      </c>
      <c r="E123" s="25" t="s">
        <v>127</v>
      </c>
      <c r="F123" s="48" t="s">
        <v>20</v>
      </c>
      <c r="G123" s="48" t="n">
        <v>2611</v>
      </c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48.2" hidden="false" customHeight="true" outlineLevel="0" collapsed="false">
      <c r="A124" s="19" t="n">
        <v>4016950000</v>
      </c>
      <c r="B124" s="9" t="s">
        <v>128</v>
      </c>
      <c r="C124" s="4" t="s">
        <v>44</v>
      </c>
      <c r="D124" s="10"/>
      <c r="E124" s="4"/>
      <c r="F124" s="30"/>
      <c r="G124" s="14" t="n">
        <f aca="false">G125+G126</f>
        <v>153</v>
      </c>
    </row>
    <row r="125" customFormat="false" ht="22.35" hidden="false" customHeight="false" outlineLevel="0" collapsed="false">
      <c r="A125" s="26" t="s">
        <v>14</v>
      </c>
      <c r="B125" s="9"/>
      <c r="C125" s="4"/>
      <c r="D125" s="10" t="s">
        <v>57</v>
      </c>
      <c r="E125" s="25" t="s">
        <v>129</v>
      </c>
      <c r="F125" s="30" t="s">
        <v>48</v>
      </c>
      <c r="G125" s="18" t="n">
        <v>25</v>
      </c>
    </row>
    <row r="126" customFormat="false" ht="12.8" hidden="false" customHeight="false" outlineLevel="0" collapsed="false">
      <c r="A126" s="10"/>
      <c r="B126" s="10"/>
      <c r="C126" s="10"/>
      <c r="D126" s="10" t="s">
        <v>21</v>
      </c>
      <c r="E126" s="4" t="s">
        <v>130</v>
      </c>
      <c r="F126" s="30" t="s">
        <v>32</v>
      </c>
      <c r="G126" s="18" t="n">
        <v>128</v>
      </c>
    </row>
    <row r="127" s="8" customFormat="true" ht="31.9" hidden="false" customHeight="true" outlineLevel="0" collapsed="false">
      <c r="A127" s="9" t="n">
        <v>9603909900</v>
      </c>
      <c r="B127" s="9" t="s">
        <v>131</v>
      </c>
      <c r="C127" s="14" t="s">
        <v>13</v>
      </c>
      <c r="D127" s="28"/>
      <c r="E127" s="28"/>
      <c r="F127" s="28"/>
      <c r="G127" s="14" t="n">
        <f aca="false">G128+G129</f>
        <v>14100</v>
      </c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36.75" hidden="false" customHeight="true" outlineLevel="0" collapsed="false">
      <c r="A128" s="10" t="s">
        <v>14</v>
      </c>
      <c r="B128" s="10"/>
      <c r="C128" s="10"/>
      <c r="D128" s="10" t="s">
        <v>97</v>
      </c>
      <c r="E128" s="4" t="s">
        <v>132</v>
      </c>
      <c r="F128" s="30" t="s">
        <v>20</v>
      </c>
      <c r="G128" s="30" t="n">
        <v>200</v>
      </c>
    </row>
    <row r="129" customFormat="false" ht="36.75" hidden="false" customHeight="true" outlineLevel="0" collapsed="false">
      <c r="A129" s="10"/>
      <c r="B129" s="10"/>
      <c r="C129" s="10"/>
      <c r="D129" s="10" t="s">
        <v>21</v>
      </c>
      <c r="E129" s="57" t="s">
        <v>133</v>
      </c>
      <c r="F129" s="30" t="s">
        <v>56</v>
      </c>
      <c r="G129" s="30" t="n">
        <v>13900</v>
      </c>
    </row>
    <row r="130" s="58" customFormat="true" ht="13.8" hidden="false" customHeight="false" outlineLevel="0" collapsed="false"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3" customFormat="false" ht="13.9" hidden="false" customHeight="true" outlineLevel="0" collapsed="false">
      <c r="A133" s="59"/>
      <c r="B133" s="59"/>
      <c r="C133" s="59"/>
      <c r="D133" s="59"/>
      <c r="E133" s="59"/>
      <c r="F133" s="59"/>
    </row>
    <row r="134" customFormat="false" ht="12.8" hidden="false" customHeight="false" outlineLevel="0" collapsed="false">
      <c r="A134" s="60"/>
      <c r="B134" s="60"/>
      <c r="C134" s="60"/>
      <c r="D134" s="60"/>
      <c r="E134" s="60"/>
      <c r="F134" s="60"/>
    </row>
    <row r="135" customFormat="false" ht="13.8" hidden="false" customHeight="false" outlineLevel="0" collapsed="false">
      <c r="A135" s="61"/>
      <c r="B135" s="61"/>
      <c r="C135" s="58"/>
      <c r="D135" s="60"/>
      <c r="E135" s="60"/>
      <c r="F135" s="60"/>
    </row>
    <row r="136" customFormat="false" ht="12.8" hidden="false" customHeight="false" outlineLevel="0" collapsed="false">
      <c r="A136" s="60"/>
      <c r="B136" s="60"/>
      <c r="C136" s="60"/>
      <c r="D136" s="60"/>
      <c r="E136" s="60"/>
      <c r="F136" s="60"/>
    </row>
    <row r="137" customFormat="false" ht="13.8" hidden="false" customHeight="false" outlineLevel="0" collapsed="false">
      <c r="A137" s="61"/>
      <c r="B137" s="61"/>
      <c r="C137" s="58"/>
      <c r="D137" s="60"/>
      <c r="E137" s="60"/>
      <c r="F137" s="60"/>
    </row>
  </sheetData>
  <mergeCells count="40">
    <mergeCell ref="A4:A5"/>
    <mergeCell ref="B4:B5"/>
    <mergeCell ref="C4:C5"/>
    <mergeCell ref="D4:D5"/>
    <mergeCell ref="E4:E5"/>
    <mergeCell ref="F4:F5"/>
    <mergeCell ref="A6:B6"/>
    <mergeCell ref="D12:D13"/>
    <mergeCell ref="D14:D15"/>
    <mergeCell ref="D17:D18"/>
    <mergeCell ref="A28:A32"/>
    <mergeCell ref="D28:D33"/>
    <mergeCell ref="E28:E33"/>
    <mergeCell ref="D35:D36"/>
    <mergeCell ref="E35:E36"/>
    <mergeCell ref="D38:D39"/>
    <mergeCell ref="D44:D45"/>
    <mergeCell ref="D46:D47"/>
    <mergeCell ref="A52:A55"/>
    <mergeCell ref="A57:A58"/>
    <mergeCell ref="D57:D58"/>
    <mergeCell ref="A62:A69"/>
    <mergeCell ref="D62:D63"/>
    <mergeCell ref="A76:A77"/>
    <mergeCell ref="A79:A82"/>
    <mergeCell ref="D80:D82"/>
    <mergeCell ref="A84:C87"/>
    <mergeCell ref="D85:D86"/>
    <mergeCell ref="A89:A96"/>
    <mergeCell ref="D91:D92"/>
    <mergeCell ref="D93:D94"/>
    <mergeCell ref="D95:D96"/>
    <mergeCell ref="A98:A99"/>
    <mergeCell ref="A109:A117"/>
    <mergeCell ref="D109:D111"/>
    <mergeCell ref="D113:D114"/>
    <mergeCell ref="E113:E114"/>
    <mergeCell ref="D115:D116"/>
    <mergeCell ref="D118:D119"/>
    <mergeCell ref="A123:C123"/>
  </mergeCells>
  <conditionalFormatting sqref="A21">
    <cfRule type="expression" priority="2" aboveAverage="0" equalAverage="0" bottom="0" percent="0" rank="0" text="" dxfId="0">
      <formula>AND(COUNTIF($B$1:$B$1,A21)+COUNTIF($B$5:$B$65549,A21)&gt;1,NOT(ISBLANK(A21)))</formula>
    </cfRule>
    <cfRule type="expression" priority="3" aboveAverage="0" equalAverage="0" bottom="0" percent="0" rank="0" text="" dxfId="1">
      <formula>AND(COUNTIF($B$1:$B$1,A21)+COUNTIF($B$5:$B$65549,A21)&gt;1,NOT(ISBLANK(A21)))</formula>
    </cfRule>
  </conditionalFormatting>
  <conditionalFormatting sqref="A75 A70 A100">
    <cfRule type="expression" priority="4" aboveAverage="0" equalAverage="0" bottom="0" percent="0" rank="0" text="" dxfId="2">
      <formula>AND(COUNTIF($B$1:$B$1,A70)+COUNTIF($B$5:$B$65555,A70)&gt;1,NOT(ISBLANK(A70)))</formula>
    </cfRule>
    <cfRule type="expression" priority="5" aboveAverage="0" equalAverage="0" bottom="0" percent="0" rank="0" text="" dxfId="3">
      <formula>AND(COUNTIF($B$1:$B$1,A70)+COUNTIF($B$5:$B$65555,A70)&gt;1,NOT(ISBLANK(A70)))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2128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2019-03-05T09:41:47Z</dcterms:created>
  <dc:creator/>
  <dc:description/>
  <dc:language>ru-RU</dc:language>
  <cp:lastModifiedBy/>
  <dcterms:modified xsi:type="dcterms:W3CDTF">2020-08-21T13:08:28Z</dcterms:modified>
  <cp:revision>126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